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6DF3CB1-ADDA-4BAE-8B73-17895363F5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8" i="5" l="1"/>
  <c r="AQ18" i="5"/>
  <c r="AR18" i="5" s="1"/>
  <c r="AP18" i="5"/>
  <c r="AO18" i="5"/>
  <c r="AN18" i="5"/>
  <c r="AM18" i="5"/>
  <c r="AG18" i="5"/>
  <c r="AE18" i="5"/>
  <c r="I23" i="5" s="1"/>
  <c r="AD18" i="5"/>
  <c r="AC18" i="5"/>
  <c r="G23" i="5" s="1"/>
  <c r="AB18" i="5"/>
  <c r="AA18" i="5"/>
  <c r="E23" i="5" s="1"/>
  <c r="W18" i="5"/>
  <c r="U18" i="5"/>
  <c r="T18" i="5"/>
  <c r="S18" i="5"/>
  <c r="R18" i="5"/>
  <c r="Q18" i="5"/>
  <c r="K18" i="5"/>
  <c r="K22" i="5" s="1"/>
  <c r="I18" i="5"/>
  <c r="I22" i="5" s="1"/>
  <c r="I24" i="5" s="1"/>
  <c r="H18" i="5"/>
  <c r="H22" i="5" s="1"/>
  <c r="G18" i="5"/>
  <c r="G22" i="5" s="1"/>
  <c r="G24" i="5" s="1"/>
  <c r="F18" i="5"/>
  <c r="F22" i="5" s="1"/>
  <c r="E18" i="5"/>
  <c r="E22" i="5" s="1"/>
  <c r="E24" i="5" s="1"/>
  <c r="K23" i="5" l="1"/>
  <c r="K24" i="5" s="1"/>
  <c r="F23" i="5"/>
  <c r="H23" i="5"/>
  <c r="M23" i="5" s="1"/>
  <c r="L23" i="5"/>
  <c r="J24" i="5"/>
  <c r="O24" i="5"/>
  <c r="O23" i="5"/>
  <c r="F24" i="5"/>
  <c r="AF18" i="5"/>
  <c r="J23" i="5" l="1"/>
  <c r="H24" i="5"/>
  <c r="M24" i="5" s="1"/>
  <c r="N23" i="5"/>
  <c r="N24" i="5"/>
  <c r="L24" i="5"/>
</calcChain>
</file>

<file path=xl/sharedStrings.xml><?xml version="1.0" encoding="utf-8"?>
<sst xmlns="http://schemas.openxmlformats.org/spreadsheetml/2006/main" count="103" uniqueCount="45">
  <si>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</si>
  <si>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</si>
  <si>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</si>
  <si>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</si>
  <si>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</si>
  <si>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</si>
  <si>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</si>
  <si>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</si>
  <si>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</si>
  <si>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</si>
  <si>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</si>
  <si>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</si>
  <si>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</si>
  <si>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</si>
  <si>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</si>
  <si>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</si>
  <si>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</si>
  <si>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</si>
  <si>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</si>
  <si>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</si>
  <si>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</si>
  <si>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</si>
  <si>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</si>
  <si>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</si>
  <si>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Ura = Kannuksen Ura  (1969)</t>
  </si>
  <si>
    <t>NJ = Nurmon Jymy  (1925)</t>
  </si>
  <si>
    <t>YPJ = Ylihärmän Pesis-Junkkarit  (1996)</t>
  </si>
  <si>
    <t>Miikka Mantila</t>
  </si>
  <si>
    <t>8.</t>
  </si>
  <si>
    <t>KoU  2</t>
  </si>
  <si>
    <t>3.</t>
  </si>
  <si>
    <t>7.</t>
  </si>
  <si>
    <t>6.</t>
  </si>
  <si>
    <t>5.</t>
  </si>
  <si>
    <t>1.</t>
  </si>
  <si>
    <t>YPJ</t>
  </si>
  <si>
    <t>NJ</t>
  </si>
  <si>
    <t>2.</t>
  </si>
  <si>
    <t>Ura</t>
  </si>
  <si>
    <t>8.3.1991   Ilmajoki</t>
  </si>
  <si>
    <t>KoU = Koskenkorvan Urheilijat  (1945),  kasvattajaseura</t>
  </si>
  <si>
    <t>Ura  2</t>
  </si>
  <si>
    <t>4.</t>
  </si>
  <si>
    <t>10.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</si>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</sst>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9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39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2007</v>
      </c>
      <c r="Y4" s="12" t="s">
        <v>28</v>
      </c>
      <c r="Z4" s="1" t="s">
        <v>29</v>
      </c>
      <c r="AA4" s="12">
        <v>1</v>
      </c>
      <c r="AB4" s="12">
        <v>1</v>
      </c>
      <c r="AC4" s="12">
        <v>2</v>
      </c>
      <c r="AD4" s="12">
        <v>2</v>
      </c>
      <c r="AE4" s="12">
        <v>9</v>
      </c>
      <c r="AF4" s="66">
        <v>0.81810000000000005</v>
      </c>
      <c r="AG4" s="67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2008</v>
      </c>
      <c r="Y5" s="12" t="s">
        <v>30</v>
      </c>
      <c r="Z5" s="1" t="s">
        <v>29</v>
      </c>
      <c r="AA5" s="12">
        <v>15</v>
      </c>
      <c r="AB5" s="12">
        <v>1</v>
      </c>
      <c r="AC5" s="12">
        <v>25</v>
      </c>
      <c r="AD5" s="12">
        <v>10</v>
      </c>
      <c r="AE5" s="12">
        <v>67</v>
      </c>
      <c r="AF5" s="66">
        <v>0.59289999999999998</v>
      </c>
      <c r="AG5" s="67">
        <v>113</v>
      </c>
      <c r="AH5" s="7" t="s">
        <v>31</v>
      </c>
      <c r="AI5" s="7"/>
      <c r="AJ5" s="7" t="s">
        <v>31</v>
      </c>
      <c r="AK5" s="7"/>
      <c r="AL5" s="10"/>
      <c r="AM5" s="12">
        <v>3</v>
      </c>
      <c r="AN5" s="12">
        <v>0</v>
      </c>
      <c r="AO5" s="12">
        <v>3</v>
      </c>
      <c r="AP5" s="12">
        <v>1</v>
      </c>
      <c r="AQ5" s="12">
        <v>7</v>
      </c>
      <c r="AR5" s="63">
        <v>0.38879999999999998</v>
      </c>
      <c r="AS5" s="64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2009</v>
      </c>
      <c r="Y6" s="12" t="s">
        <v>32</v>
      </c>
      <c r="Z6" s="1" t="s">
        <v>29</v>
      </c>
      <c r="AA6" s="12">
        <v>18</v>
      </c>
      <c r="AB6" s="12">
        <v>1</v>
      </c>
      <c r="AC6" s="12">
        <v>23</v>
      </c>
      <c r="AD6" s="12">
        <v>11</v>
      </c>
      <c r="AE6" s="12">
        <v>65</v>
      </c>
      <c r="AF6" s="66">
        <v>0.56520000000000004</v>
      </c>
      <c r="AG6" s="67">
        <v>115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2010</v>
      </c>
      <c r="Y7" s="12" t="s">
        <v>31</v>
      </c>
      <c r="Z7" s="1" t="s">
        <v>29</v>
      </c>
      <c r="AA7" s="12">
        <v>9</v>
      </c>
      <c r="AB7" s="12">
        <v>1</v>
      </c>
      <c r="AC7" s="12">
        <v>14</v>
      </c>
      <c r="AD7" s="12">
        <v>6</v>
      </c>
      <c r="AE7" s="12">
        <v>35</v>
      </c>
      <c r="AF7" s="66">
        <v>0.54679999999999995</v>
      </c>
      <c r="AG7" s="67">
        <v>64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2011</v>
      </c>
      <c r="Y8" s="12" t="s">
        <v>32</v>
      </c>
      <c r="Z8" s="1" t="s">
        <v>29</v>
      </c>
      <c r="AA8" s="12">
        <v>10</v>
      </c>
      <c r="AB8" s="12">
        <v>0</v>
      </c>
      <c r="AC8" s="12">
        <v>10</v>
      </c>
      <c r="AD8" s="12">
        <v>4</v>
      </c>
      <c r="AE8" s="12">
        <v>26</v>
      </c>
      <c r="AF8" s="66">
        <v>0.38800000000000001</v>
      </c>
      <c r="AG8" s="67">
        <v>67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2012</v>
      </c>
      <c r="Y9" s="12" t="s">
        <v>30</v>
      </c>
      <c r="Z9" s="1" t="s">
        <v>29</v>
      </c>
      <c r="AA9" s="12">
        <v>13</v>
      </c>
      <c r="AB9" s="12">
        <v>3</v>
      </c>
      <c r="AC9" s="12">
        <v>36</v>
      </c>
      <c r="AD9" s="12">
        <v>9</v>
      </c>
      <c r="AE9" s="12">
        <v>68</v>
      </c>
      <c r="AF9" s="66">
        <v>0.69379999999999997</v>
      </c>
      <c r="AG9" s="67">
        <v>98</v>
      </c>
      <c r="AH9" s="7" t="s">
        <v>33</v>
      </c>
      <c r="AI9" s="7"/>
      <c r="AJ9" s="7"/>
      <c r="AK9" s="7"/>
      <c r="AL9" s="10"/>
      <c r="AM9" s="12">
        <v>2</v>
      </c>
      <c r="AN9" s="12">
        <v>0</v>
      </c>
      <c r="AO9" s="12">
        <v>2</v>
      </c>
      <c r="AP9" s="12">
        <v>1</v>
      </c>
      <c r="AQ9" s="12">
        <v>10</v>
      </c>
      <c r="AR9" s="63">
        <v>0.625</v>
      </c>
      <c r="AS9" s="64">
        <v>16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>
        <v>2013</v>
      </c>
      <c r="Y10" s="12" t="s">
        <v>34</v>
      </c>
      <c r="Z10" s="1" t="s">
        <v>35</v>
      </c>
      <c r="AA10" s="12">
        <v>18</v>
      </c>
      <c r="AB10" s="12">
        <v>0</v>
      </c>
      <c r="AC10" s="12">
        <v>25</v>
      </c>
      <c r="AD10" s="12">
        <v>10</v>
      </c>
      <c r="AE10" s="12">
        <v>70</v>
      </c>
      <c r="AF10" s="66">
        <v>0.56000000000000005</v>
      </c>
      <c r="AG10" s="67">
        <v>125</v>
      </c>
      <c r="AH10" s="7"/>
      <c r="AI10" s="7"/>
      <c r="AJ10" s="7"/>
      <c r="AK10" s="7"/>
      <c r="AL10" s="10"/>
      <c r="AM10" s="12">
        <v>7</v>
      </c>
      <c r="AN10" s="12">
        <v>0</v>
      </c>
      <c r="AO10" s="12">
        <v>4</v>
      </c>
      <c r="AP10" s="12">
        <v>2</v>
      </c>
      <c r="AQ10" s="12">
        <v>21</v>
      </c>
      <c r="AR10" s="63">
        <v>0.44679999999999997</v>
      </c>
      <c r="AS10" s="64">
        <v>47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2">
        <v>2014</v>
      </c>
      <c r="Y11" s="12" t="s">
        <v>32</v>
      </c>
      <c r="Z11" s="1" t="s">
        <v>36</v>
      </c>
      <c r="AA11" s="12">
        <v>20</v>
      </c>
      <c r="AB11" s="12">
        <v>6</v>
      </c>
      <c r="AC11" s="12">
        <v>48</v>
      </c>
      <c r="AD11" s="12">
        <v>16</v>
      </c>
      <c r="AE11" s="12">
        <v>106</v>
      </c>
      <c r="AF11" s="66">
        <v>0.61619999999999997</v>
      </c>
      <c r="AG11" s="67">
        <v>172</v>
      </c>
      <c r="AH11" s="12" t="s">
        <v>34</v>
      </c>
      <c r="AI11" s="7"/>
      <c r="AJ11" s="12" t="s">
        <v>34</v>
      </c>
      <c r="AK11" s="7"/>
      <c r="AL11" s="10"/>
      <c r="AM11" s="12"/>
      <c r="AN11" s="12"/>
      <c r="AO11" s="12"/>
      <c r="AP11" s="12"/>
      <c r="AQ11" s="12"/>
      <c r="AR11" s="63"/>
      <c r="AS11" s="6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/>
      <c r="Y12" s="12"/>
      <c r="Z12" s="1"/>
      <c r="AA12" s="12"/>
      <c r="AB12" s="12"/>
      <c r="AC12" s="12"/>
      <c r="AD12" s="12"/>
      <c r="AE12" s="12"/>
      <c r="AF12" s="66"/>
      <c r="AG12" s="67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3"/>
      <c r="AS12" s="6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7"/>
      <c r="W13" s="18"/>
      <c r="X13" s="12">
        <v>2017</v>
      </c>
      <c r="Y13" s="12" t="s">
        <v>37</v>
      </c>
      <c r="Z13" s="1" t="s">
        <v>38</v>
      </c>
      <c r="AA13" s="12">
        <v>4</v>
      </c>
      <c r="AB13" s="12">
        <v>0</v>
      </c>
      <c r="AC13" s="12">
        <v>6</v>
      </c>
      <c r="AD13" s="12">
        <v>0</v>
      </c>
      <c r="AE13" s="12">
        <v>15</v>
      </c>
      <c r="AF13" s="66">
        <v>0.5</v>
      </c>
      <c r="AG13" s="67">
        <v>30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3"/>
      <c r="AS13" s="6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39"/>
      <c r="M14" s="7"/>
      <c r="N14" s="7"/>
      <c r="O14" s="7"/>
      <c r="P14" s="10"/>
      <c r="Q14" s="12"/>
      <c r="R14" s="12"/>
      <c r="S14" s="13"/>
      <c r="T14" s="12"/>
      <c r="U14" s="12"/>
      <c r="V14" s="57"/>
      <c r="W14" s="18"/>
      <c r="X14" s="12"/>
      <c r="Y14" s="12"/>
      <c r="Z14" s="1"/>
      <c r="AA14" s="12"/>
      <c r="AB14" s="12"/>
      <c r="AC14" s="12"/>
      <c r="AD14" s="12"/>
      <c r="AE14" s="12"/>
      <c r="AF14" s="66"/>
      <c r="AG14" s="67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3"/>
      <c r="AS14" s="6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1"/>
      <c r="K15" s="18"/>
      <c r="L15" s="39"/>
      <c r="M15" s="7"/>
      <c r="N15" s="7"/>
      <c r="O15" s="7"/>
      <c r="P15" s="10"/>
      <c r="Q15" s="12"/>
      <c r="R15" s="12"/>
      <c r="S15" s="13"/>
      <c r="T15" s="12"/>
      <c r="U15" s="12"/>
      <c r="V15" s="57"/>
      <c r="W15" s="18"/>
      <c r="X15" s="68">
        <v>2021</v>
      </c>
      <c r="Y15" s="68" t="s">
        <v>31</v>
      </c>
      <c r="Z15" s="69" t="s">
        <v>41</v>
      </c>
      <c r="AA15" s="68">
        <v>6</v>
      </c>
      <c r="AB15" s="68">
        <v>2</v>
      </c>
      <c r="AC15" s="68">
        <v>9</v>
      </c>
      <c r="AD15" s="68">
        <v>5</v>
      </c>
      <c r="AE15" s="68">
        <v>45</v>
      </c>
      <c r="AF15" s="70">
        <v>0.78949999999999998</v>
      </c>
      <c r="AG15" s="71">
        <v>57</v>
      </c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3"/>
      <c r="AS15" s="64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1"/>
      <c r="K16" s="18"/>
      <c r="L16" s="39"/>
      <c r="M16" s="7"/>
      <c r="N16" s="7"/>
      <c r="O16" s="7"/>
      <c r="P16" s="10"/>
      <c r="Q16" s="12"/>
      <c r="R16" s="12"/>
      <c r="S16" s="13"/>
      <c r="T16" s="12"/>
      <c r="U16" s="12"/>
      <c r="V16" s="57"/>
      <c r="W16" s="18"/>
      <c r="X16" s="68">
        <v>2022</v>
      </c>
      <c r="Y16" s="68" t="s">
        <v>31</v>
      </c>
      <c r="Z16" s="69" t="s">
        <v>41</v>
      </c>
      <c r="AA16" s="68">
        <v>18</v>
      </c>
      <c r="AB16" s="68">
        <v>2</v>
      </c>
      <c r="AC16" s="68">
        <v>36</v>
      </c>
      <c r="AD16" s="68">
        <v>6</v>
      </c>
      <c r="AE16" s="68">
        <v>80</v>
      </c>
      <c r="AF16" s="70">
        <v>0.625</v>
      </c>
      <c r="AG16" s="71">
        <v>128</v>
      </c>
      <c r="AH16" s="39" t="s">
        <v>42</v>
      </c>
      <c r="AI16" s="7"/>
      <c r="AJ16" s="7" t="s">
        <v>43</v>
      </c>
      <c r="AK16" s="7"/>
      <c r="AL16" s="10"/>
      <c r="AM16" s="12"/>
      <c r="AN16" s="12"/>
      <c r="AO16" s="12"/>
      <c r="AP16" s="12"/>
      <c r="AQ16" s="12"/>
      <c r="AR16" s="63"/>
      <c r="AS16" s="64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1"/>
      <c r="K17" s="18"/>
      <c r="L17" s="39"/>
      <c r="M17" s="7"/>
      <c r="N17" s="7"/>
      <c r="O17" s="7"/>
      <c r="P17" s="10"/>
      <c r="Q17" s="12"/>
      <c r="R17" s="12"/>
      <c r="S17" s="13"/>
      <c r="T17" s="12"/>
      <c r="U17" s="12"/>
      <c r="V17" s="57"/>
      <c r="W17" s="18"/>
      <c r="X17" s="12">
        <v>2023</v>
      </c>
      <c r="Y17" s="12" t="s">
        <v>28</v>
      </c>
      <c r="Z17" s="1" t="s">
        <v>41</v>
      </c>
      <c r="AA17" s="12">
        <v>16</v>
      </c>
      <c r="AB17" s="12">
        <v>2</v>
      </c>
      <c r="AC17" s="12">
        <v>30</v>
      </c>
      <c r="AD17" s="12">
        <v>7</v>
      </c>
      <c r="AE17" s="12">
        <v>57</v>
      </c>
      <c r="AF17" s="66">
        <v>0.58163265306122447</v>
      </c>
      <c r="AG17" s="10">
        <v>98</v>
      </c>
      <c r="AH17" s="72" t="s">
        <v>30</v>
      </c>
      <c r="AI17" s="7"/>
      <c r="AJ17" s="7" t="s">
        <v>44</v>
      </c>
      <c r="AK17" s="7"/>
      <c r="AL17" s="10"/>
      <c r="AM17" s="12"/>
      <c r="AN17" s="12"/>
      <c r="AO17" s="12"/>
      <c r="AP17" s="12"/>
      <c r="AQ17" s="12"/>
      <c r="AR17" s="63"/>
      <c r="AS17" s="64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59" t="s">
        <v>13</v>
      </c>
      <c r="C18" s="60"/>
      <c r="D18" s="61"/>
      <c r="E18" s="35">
        <f>SUM(E4:E17)</f>
        <v>0</v>
      </c>
      <c r="F18" s="35">
        <f>SUM(F4:F17)</f>
        <v>0</v>
      </c>
      <c r="G18" s="35">
        <f>SUM(G4:G17)</f>
        <v>0</v>
      </c>
      <c r="H18" s="35">
        <f>SUM(H4:H17)</f>
        <v>0</v>
      </c>
      <c r="I18" s="35">
        <f>SUM(I4:I17)</f>
        <v>0</v>
      </c>
      <c r="J18" s="36">
        <v>0</v>
      </c>
      <c r="K18" s="20">
        <f>SUM(K4:K17)</f>
        <v>0</v>
      </c>
      <c r="L18" s="17"/>
      <c r="M18" s="28"/>
      <c r="N18" s="40"/>
      <c r="O18" s="41"/>
      <c r="P18" s="10"/>
      <c r="Q18" s="35">
        <f>SUM(Q4:Q17)</f>
        <v>0</v>
      </c>
      <c r="R18" s="35">
        <f>SUM(R4:R17)</f>
        <v>0</v>
      </c>
      <c r="S18" s="35">
        <f>SUM(S4:S17)</f>
        <v>0</v>
      </c>
      <c r="T18" s="35">
        <f>SUM(T4:T17)</f>
        <v>0</v>
      </c>
      <c r="U18" s="35">
        <f>SUM(U4:U17)</f>
        <v>0</v>
      </c>
      <c r="V18" s="15">
        <v>0</v>
      </c>
      <c r="W18" s="20">
        <f>SUM(W4:W17)</f>
        <v>0</v>
      </c>
      <c r="X18" s="62" t="s">
        <v>13</v>
      </c>
      <c r="Y18" s="11"/>
      <c r="Z18" s="9"/>
      <c r="AA18" s="35">
        <f>SUM(AA4:AA17)</f>
        <v>148</v>
      </c>
      <c r="AB18" s="35">
        <f>SUM(AB4:AB17)</f>
        <v>19</v>
      </c>
      <c r="AC18" s="35">
        <f>SUM(AC4:AC17)</f>
        <v>264</v>
      </c>
      <c r="AD18" s="35">
        <f>SUM(AD4:AD17)</f>
        <v>86</v>
      </c>
      <c r="AE18" s="35">
        <f>SUM(AE4:AE17)</f>
        <v>643</v>
      </c>
      <c r="AF18" s="36">
        <f>PRODUCT(AE18/AG18)</f>
        <v>0.59647495361781078</v>
      </c>
      <c r="AG18" s="20">
        <f>SUM(AG4:AG17)</f>
        <v>1078</v>
      </c>
      <c r="AH18" s="17"/>
      <c r="AI18" s="28"/>
      <c r="AJ18" s="40"/>
      <c r="AK18" s="41"/>
      <c r="AL18" s="10"/>
      <c r="AM18" s="35">
        <f>SUM(AM4:AM17)</f>
        <v>12</v>
      </c>
      <c r="AN18" s="35">
        <f>SUM(AN4:AN17)</f>
        <v>0</v>
      </c>
      <c r="AO18" s="35">
        <f>SUM(AO4:AO17)</f>
        <v>9</v>
      </c>
      <c r="AP18" s="35">
        <f>SUM(AP4:AP17)</f>
        <v>4</v>
      </c>
      <c r="AQ18" s="35">
        <f>SUM(AQ4:AQ17)</f>
        <v>38</v>
      </c>
      <c r="AR18" s="36">
        <f>PRODUCT(AQ18/AS18)</f>
        <v>0.46913580246913578</v>
      </c>
      <c r="AS18" s="38">
        <f>SUM(AS4:AS17)</f>
        <v>81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37"/>
      <c r="K19" s="18"/>
      <c r="L19" s="10"/>
      <c r="M19" s="10"/>
      <c r="N19" s="10"/>
      <c r="O19" s="10"/>
      <c r="P19" s="16"/>
      <c r="Q19" s="16"/>
      <c r="R19" s="16"/>
      <c r="S19" s="16"/>
      <c r="T19" s="16"/>
      <c r="U19" s="10"/>
      <c r="V19" s="10"/>
      <c r="W19" s="18"/>
      <c r="X19" s="16"/>
      <c r="Y19" s="16"/>
      <c r="Z19" s="16"/>
      <c r="AA19" s="16"/>
      <c r="AB19" s="16"/>
      <c r="AC19" s="16"/>
      <c r="AD19" s="16"/>
      <c r="AE19" s="16"/>
      <c r="AF19" s="37"/>
      <c r="AG19" s="18"/>
      <c r="AH19" s="10"/>
      <c r="AI19" s="10"/>
      <c r="AJ19" s="10"/>
      <c r="AK19" s="10"/>
      <c r="AL19" s="16"/>
      <c r="AM19" s="16"/>
      <c r="AN19" s="16"/>
      <c r="AO19" s="16"/>
      <c r="AP19" s="16"/>
      <c r="AQ19" s="10"/>
      <c r="AR19" s="10"/>
      <c r="AS19" s="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6" t="s">
        <v>16</v>
      </c>
      <c r="C20" s="47"/>
      <c r="D20" s="48"/>
      <c r="E20" s="9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7" t="s">
        <v>9</v>
      </c>
      <c r="K20" s="10"/>
      <c r="L20" s="7" t="s">
        <v>17</v>
      </c>
      <c r="M20" s="7" t="s">
        <v>18</v>
      </c>
      <c r="N20" s="7" t="s">
        <v>22</v>
      </c>
      <c r="O20" s="7" t="s">
        <v>21</v>
      </c>
      <c r="Q20" s="16"/>
      <c r="R20" s="16" t="s">
        <v>10</v>
      </c>
      <c r="S20" s="16"/>
      <c r="T20" s="52" t="s">
        <v>40</v>
      </c>
      <c r="U20" s="10"/>
      <c r="V20" s="18"/>
      <c r="W20" s="18"/>
      <c r="X20" s="18"/>
      <c r="Y20" s="18"/>
      <c r="Z20" s="18"/>
      <c r="AA20" s="18"/>
      <c r="AB20" s="18"/>
      <c r="AC20" s="16"/>
      <c r="AD20" s="16"/>
      <c r="AE20" s="16"/>
      <c r="AF20" s="16"/>
      <c r="AG20" s="16"/>
      <c r="AH20" s="16"/>
      <c r="AI20" s="16"/>
      <c r="AJ20" s="16"/>
      <c r="AK20" s="16"/>
      <c r="AM20" s="18"/>
      <c r="AN20" s="18"/>
      <c r="AO20" s="18"/>
      <c r="AP20" s="18"/>
      <c r="AQ20" s="18"/>
      <c r="AR20" s="18"/>
      <c r="AS20" s="18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9" t="s">
        <v>15</v>
      </c>
      <c r="C21" s="3"/>
      <c r="D21" s="50"/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58">
        <v>0</v>
      </c>
      <c r="K21" s="16"/>
      <c r="L21" s="51">
        <v>0</v>
      </c>
      <c r="M21" s="51">
        <v>0</v>
      </c>
      <c r="N21" s="51">
        <v>0</v>
      </c>
      <c r="O21" s="51">
        <v>0</v>
      </c>
      <c r="Q21" s="16"/>
      <c r="R21" s="16"/>
      <c r="S21" s="16"/>
      <c r="T21" s="52" t="s">
        <v>26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32" t="s">
        <v>11</v>
      </c>
      <c r="C22" s="33"/>
      <c r="D22" s="34"/>
      <c r="E22" s="45">
        <f>PRODUCT(E18+Q18)</f>
        <v>0</v>
      </c>
      <c r="F22" s="45">
        <f>PRODUCT(F18+R18)</f>
        <v>0</v>
      </c>
      <c r="G22" s="45">
        <f>PRODUCT(G18+S18)</f>
        <v>0</v>
      </c>
      <c r="H22" s="45">
        <f>PRODUCT(H18+T18)</f>
        <v>0</v>
      </c>
      <c r="I22" s="45">
        <f>PRODUCT(I18+U18)</f>
        <v>0</v>
      </c>
      <c r="J22" s="58">
        <v>0</v>
      </c>
      <c r="K22" s="16">
        <f>PRODUCT(K18+W18)</f>
        <v>0</v>
      </c>
      <c r="L22" s="51">
        <v>0</v>
      </c>
      <c r="M22" s="51">
        <v>0</v>
      </c>
      <c r="N22" s="51">
        <v>0</v>
      </c>
      <c r="O22" s="51">
        <v>0</v>
      </c>
      <c r="Q22" s="16"/>
      <c r="R22" s="16"/>
      <c r="S22" s="16"/>
      <c r="T22" s="52" t="s">
        <v>25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19" t="s">
        <v>12</v>
      </c>
      <c r="C23" s="30"/>
      <c r="D23" s="29"/>
      <c r="E23" s="45">
        <f>PRODUCT(AA18+AM18)</f>
        <v>160</v>
      </c>
      <c r="F23" s="45">
        <f>PRODUCT(AB18+AN18)</f>
        <v>19</v>
      </c>
      <c r="G23" s="45">
        <f>PRODUCT(AC18+AO18)</f>
        <v>273</v>
      </c>
      <c r="H23" s="45">
        <f>PRODUCT(AD18+AP18)</f>
        <v>90</v>
      </c>
      <c r="I23" s="45">
        <f>PRODUCT(AE18+AQ18)</f>
        <v>681</v>
      </c>
      <c r="J23" s="58">
        <f>PRODUCT(I23/K23)</f>
        <v>0.5875754961173425</v>
      </c>
      <c r="K23" s="10">
        <f>PRODUCT(AG18+AS18)</f>
        <v>1159</v>
      </c>
      <c r="L23" s="51">
        <f>PRODUCT((F23+G23)/E23)</f>
        <v>1.825</v>
      </c>
      <c r="M23" s="51">
        <f>PRODUCT(H23/E23)</f>
        <v>0.5625</v>
      </c>
      <c r="N23" s="51">
        <f>PRODUCT((F23+G23+H23)/E23)</f>
        <v>2.3875000000000002</v>
      </c>
      <c r="O23" s="51">
        <f>PRODUCT(I23/E23)</f>
        <v>4.2562499999999996</v>
      </c>
      <c r="Q23" s="16"/>
      <c r="R23" s="16"/>
      <c r="S23" s="16"/>
      <c r="T23" s="52" t="s">
        <v>24</v>
      </c>
      <c r="U23" s="10"/>
      <c r="V23" s="10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0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42" t="s">
        <v>13</v>
      </c>
      <c r="C24" s="43"/>
      <c r="D24" s="44"/>
      <c r="E24" s="45">
        <f>SUM(E21:E23)</f>
        <v>160</v>
      </c>
      <c r="F24" s="45">
        <f t="shared" ref="F24:I24" si="0">SUM(F21:F23)</f>
        <v>19</v>
      </c>
      <c r="G24" s="45">
        <f t="shared" si="0"/>
        <v>273</v>
      </c>
      <c r="H24" s="45">
        <f t="shared" si="0"/>
        <v>90</v>
      </c>
      <c r="I24" s="45">
        <f t="shared" si="0"/>
        <v>681</v>
      </c>
      <c r="J24" s="58">
        <f>PRODUCT(I24/K24)</f>
        <v>0.5875754961173425</v>
      </c>
      <c r="K24" s="16">
        <f>SUM(K21:K23)</f>
        <v>1159</v>
      </c>
      <c r="L24" s="51">
        <f>PRODUCT((F24+G24)/E24)</f>
        <v>1.825</v>
      </c>
      <c r="M24" s="51">
        <f>PRODUCT(H24/E24)</f>
        <v>0.5625</v>
      </c>
      <c r="N24" s="51">
        <f>PRODUCT((F24+G24+H24)/E24)</f>
        <v>2.3875000000000002</v>
      </c>
      <c r="O24" s="51">
        <f>PRODUCT(I24/E24)</f>
        <v>4.2562499999999996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0"/>
      <c r="F25" s="10"/>
      <c r="G25" s="10"/>
      <c r="H25" s="10"/>
      <c r="I25" s="10"/>
      <c r="J25" s="16"/>
      <c r="K25" s="16"/>
      <c r="L25" s="10"/>
      <c r="M25" s="10"/>
      <c r="N25" s="10"/>
      <c r="O25" s="10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6"/>
      <c r="AG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6"/>
      <c r="AG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6"/>
      <c r="AG95" s="16"/>
      <c r="AH95" s="16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6"/>
      <c r="AG96" s="16"/>
      <c r="AH96" s="16"/>
      <c r="AI96" s="16"/>
      <c r="AJ96" s="16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0"/>
      <c r="AL189" s="10"/>
    </row>
    <row r="190" spans="1:57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:57" x14ac:dyDescent="0.25"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:57" x14ac:dyDescent="0.25"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  <row r="218" spans="12:38" ht="14.25" x14ac:dyDescent="0.2">
      <c r="L218"/>
      <c r="M218"/>
      <c r="N218"/>
      <c r="O218"/>
      <c r="P218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/>
      <c r="AL218"/>
    </row>
    <row r="219" spans="12:38" ht="14.25" x14ac:dyDescent="0.2">
      <c r="L219"/>
      <c r="M219"/>
      <c r="N219"/>
      <c r="O219"/>
      <c r="P219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/>
      <c r="AL219"/>
    </row>
    <row r="220" spans="12:38" ht="14.25" x14ac:dyDescent="0.2">
      <c r="L220"/>
      <c r="M220"/>
      <c r="N220"/>
      <c r="O220"/>
      <c r="P220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/>
      <c r="AL220"/>
    </row>
    <row r="221" spans="12:38" ht="14.25" x14ac:dyDescent="0.2">
      <c r="L221"/>
      <c r="M221"/>
      <c r="N221"/>
      <c r="O221"/>
      <c r="P221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/>
      <c r="AL221"/>
    </row>
  </sheetData>
  <sortState xmlns:xlrd2="http://schemas.microsoft.com/office/spreadsheetml/2017/richdata2" ref="X15:AQ17">
    <sortCondition ref="X15: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2023-09-03T07:32:07Z</dcterms:modified>
</cp:coreProperties>
</file>